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백업자료\2021년\회계\결산자료\"/>
    </mc:Choice>
  </mc:AlternateContent>
  <bookViews>
    <workbookView xWindow="-11520" yWindow="-135" windowWidth="29040" windowHeight="15840" tabRatio="988"/>
  </bookViews>
  <sheets>
    <sheet name="세입세출총괄표" sheetId="13" r:id="rId1"/>
  </sheets>
  <calcPr calcId="162913"/>
</workbook>
</file>

<file path=xl/calcChain.xml><?xml version="1.0" encoding="utf-8"?>
<calcChain xmlns="http://schemas.openxmlformats.org/spreadsheetml/2006/main">
  <c r="J12" i="13" l="1"/>
  <c r="J11" i="13"/>
  <c r="I10" i="13"/>
  <c r="J10" i="13" s="1"/>
  <c r="I9" i="13" l="1"/>
  <c r="D13" i="13"/>
  <c r="E15" i="13"/>
  <c r="E13" i="13" l="1"/>
  <c r="O11" i="13"/>
  <c r="D12" i="13" s="1"/>
  <c r="E12" i="13" s="1"/>
  <c r="O10" i="13"/>
  <c r="O9" i="13"/>
  <c r="O8" i="13"/>
  <c r="D11" i="13" l="1"/>
  <c r="H8" i="13" l="1"/>
  <c r="H7" i="13"/>
  <c r="J7" i="13" s="1"/>
  <c r="E14" i="13" l="1"/>
  <c r="E10" i="13" l="1"/>
  <c r="E11" i="13"/>
  <c r="K7" i="13"/>
  <c r="D17" i="13" l="1"/>
  <c r="E16" i="13" l="1"/>
  <c r="E9" i="13"/>
  <c r="E8" i="13"/>
  <c r="K8" i="13"/>
  <c r="J9" i="13"/>
  <c r="J8" i="13"/>
  <c r="F8" i="13"/>
  <c r="I17" i="13" l="1"/>
  <c r="H17" i="13"/>
  <c r="C17" i="13"/>
  <c r="K9" i="13"/>
  <c r="F9" i="13"/>
  <c r="F7" i="13"/>
  <c r="E7" i="13" l="1"/>
  <c r="E17" i="13" l="1"/>
  <c r="J17" i="13"/>
</calcChain>
</file>

<file path=xl/sharedStrings.xml><?xml version="1.0" encoding="utf-8"?>
<sst xmlns="http://schemas.openxmlformats.org/spreadsheetml/2006/main" count="41" uniqueCount="35">
  <si>
    <t>차액(A-B)</t>
    <phoneticPr fontId="23" type="noConversion"/>
  </si>
  <si>
    <t>예산액(A)</t>
    <phoneticPr fontId="23" type="noConversion"/>
  </si>
  <si>
    <t>집행액(B)</t>
    <phoneticPr fontId="23" type="noConversion"/>
  </si>
  <si>
    <t>예산액(A)</t>
    <phoneticPr fontId="23" type="noConversion"/>
  </si>
  <si>
    <t>집행액(B)</t>
    <phoneticPr fontId="23" type="noConversion"/>
  </si>
  <si>
    <t>구  분</t>
    <phoneticPr fontId="23" type="noConversion"/>
  </si>
  <si>
    <t>구  분</t>
    <phoneticPr fontId="23" type="noConversion"/>
  </si>
  <si>
    <t>합 계</t>
    <phoneticPr fontId="23" type="noConversion"/>
  </si>
  <si>
    <t>시보조금</t>
    <phoneticPr fontId="22" type="noConversion"/>
  </si>
  <si>
    <t>법인전입금</t>
    <phoneticPr fontId="22" type="noConversion"/>
  </si>
  <si>
    <t>세   입</t>
    <phoneticPr fontId="22" type="noConversion"/>
  </si>
  <si>
    <t>세   출</t>
    <phoneticPr fontId="22" type="noConversion"/>
  </si>
  <si>
    <t>집행률(%)</t>
    <phoneticPr fontId="23" type="noConversion"/>
  </si>
  <si>
    <t>세입·세출 총괄표</t>
    <phoneticPr fontId="22" type="noConversion"/>
  </si>
  <si>
    <r>
      <t xml:space="preserve">이자수입
</t>
    </r>
    <r>
      <rPr>
        <sz val="9"/>
        <color theme="1"/>
        <rFont val="맑은 고딕"/>
        <family val="3"/>
        <charset val="129"/>
        <scheme val="minor"/>
      </rPr>
      <t>(시보조금)</t>
    </r>
    <phoneticPr fontId="22" type="noConversion"/>
  </si>
  <si>
    <r>
      <t xml:space="preserve">이자수입
</t>
    </r>
    <r>
      <rPr>
        <sz val="9"/>
        <color theme="1"/>
        <rFont val="맑은 고딕"/>
        <family val="3"/>
        <charset val="129"/>
        <scheme val="minor"/>
      </rPr>
      <t>(법인전입금)</t>
    </r>
    <phoneticPr fontId="22" type="noConversion"/>
  </si>
  <si>
    <t>시보조금</t>
  </si>
  <si>
    <t>법인전입금</t>
  </si>
  <si>
    <t>국고보조금</t>
    <phoneticPr fontId="22" type="noConversion"/>
  </si>
  <si>
    <t>국고보조금</t>
    <phoneticPr fontId="22" type="noConversion"/>
  </si>
  <si>
    <t>사업수입</t>
    <phoneticPr fontId="22" type="noConversion"/>
  </si>
  <si>
    <t>(단위 : 원)</t>
    <phoneticPr fontId="23" type="noConversion"/>
  </si>
  <si>
    <r>
      <t xml:space="preserve">잡수입
</t>
    </r>
    <r>
      <rPr>
        <sz val="9"/>
        <color theme="1"/>
        <rFont val="맑은 고딕"/>
        <family val="3"/>
        <charset val="129"/>
        <scheme val="minor"/>
      </rPr>
      <t>(시보조금)</t>
    </r>
    <phoneticPr fontId="22" type="noConversion"/>
  </si>
  <si>
    <r>
      <t xml:space="preserve">잡수입
</t>
    </r>
    <r>
      <rPr>
        <sz val="9"/>
        <color theme="1"/>
        <rFont val="맑은 고딕"/>
        <family val="3"/>
        <charset val="129"/>
        <scheme val="minor"/>
      </rPr>
      <t>(법인전입금)</t>
    </r>
    <phoneticPr fontId="22" type="noConversion"/>
  </si>
  <si>
    <t>□  기관명 : 서울특별시 장애인권익옹호기관</t>
    <phoneticPr fontId="22" type="noConversion"/>
  </si>
  <si>
    <r>
      <t xml:space="preserve">이월금
</t>
    </r>
    <r>
      <rPr>
        <sz val="9"/>
        <color theme="1"/>
        <rFont val="맑은 고딕"/>
        <family val="3"/>
        <charset val="129"/>
        <scheme val="minor"/>
      </rPr>
      <t>(법인전입금)</t>
    </r>
    <phoneticPr fontId="22" type="noConversion"/>
  </si>
  <si>
    <t>2021 이자수입 내역</t>
    <phoneticPr fontId="22" type="noConversion"/>
  </si>
  <si>
    <t>보조금</t>
    <phoneticPr fontId="22" type="noConversion"/>
  </si>
  <si>
    <t>시보조금</t>
    <phoneticPr fontId="22" type="noConversion"/>
  </si>
  <si>
    <t>예수금</t>
    <phoneticPr fontId="22" type="noConversion"/>
  </si>
  <si>
    <t>퇴직적립금</t>
    <phoneticPr fontId="22" type="noConversion"/>
  </si>
  <si>
    <t>전입금</t>
    <phoneticPr fontId="22" type="noConversion"/>
  </si>
  <si>
    <t>이월금
(시보조금)</t>
    <phoneticPr fontId="22" type="noConversion"/>
  </si>
  <si>
    <r>
      <t xml:space="preserve">잡지출
</t>
    </r>
    <r>
      <rPr>
        <sz val="9"/>
        <color theme="1"/>
        <rFont val="맑은 고딕"/>
        <family val="3"/>
        <charset val="129"/>
        <scheme val="minor"/>
      </rPr>
      <t>(시보조금)</t>
    </r>
    <phoneticPr fontId="22" type="noConversion"/>
  </si>
  <si>
    <r>
      <t xml:space="preserve">잡지출
</t>
    </r>
    <r>
      <rPr>
        <sz val="9"/>
        <color theme="1"/>
        <rFont val="맑은 고딕"/>
        <family val="3"/>
        <charset val="129"/>
        <scheme val="minor"/>
      </rPr>
      <t>(법인전입금)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</si>
</sst>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34" x14ac:knownFonts="1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u/>
      <sz val="22"/>
      <color theme="1"/>
      <name val="맑은 고딕"/>
      <family val="3"/>
      <charset val="129"/>
      <scheme val="minor"/>
    </font>
    <font>
      <b/>
      <u/>
      <sz val="2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0"/>
      <name val="돋움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4" fillId="2" borderId="0">
      <alignment vertical="center"/>
    </xf>
    <xf numFmtId="0" fontId="4" fillId="3" borderId="0">
      <alignment vertical="center"/>
    </xf>
    <xf numFmtId="0" fontId="4" fillId="4" borderId="0">
      <alignment vertical="center"/>
    </xf>
    <xf numFmtId="0" fontId="4" fillId="5" borderId="0">
      <alignment vertical="center"/>
    </xf>
    <xf numFmtId="0" fontId="4" fillId="6" borderId="0">
      <alignment vertical="center"/>
    </xf>
    <xf numFmtId="0" fontId="4" fillId="7" borderId="0">
      <alignment vertical="center"/>
    </xf>
    <xf numFmtId="0" fontId="4" fillId="8" borderId="0">
      <alignment vertical="center"/>
    </xf>
    <xf numFmtId="0" fontId="4" fillId="9" borderId="0">
      <alignment vertical="center"/>
    </xf>
    <xf numFmtId="0" fontId="4" fillId="10" borderId="0">
      <alignment vertical="center"/>
    </xf>
    <xf numFmtId="0" fontId="4" fillId="5" borderId="0">
      <alignment vertical="center"/>
    </xf>
    <xf numFmtId="0" fontId="4" fillId="8" borderId="0">
      <alignment vertical="center"/>
    </xf>
    <xf numFmtId="0" fontId="4" fillId="11" borderId="0">
      <alignment vertical="center"/>
    </xf>
    <xf numFmtId="0" fontId="5" fillId="12" borderId="0">
      <alignment vertical="center"/>
    </xf>
    <xf numFmtId="0" fontId="5" fillId="9" borderId="0">
      <alignment vertical="center"/>
    </xf>
    <xf numFmtId="0" fontId="5" fillId="10" borderId="0">
      <alignment vertical="center"/>
    </xf>
    <xf numFmtId="0" fontId="5" fillId="13" borderId="0">
      <alignment vertical="center"/>
    </xf>
    <xf numFmtId="0" fontId="5" fillId="14" borderId="0">
      <alignment vertical="center"/>
    </xf>
    <xf numFmtId="0" fontId="5" fillId="15" borderId="0">
      <alignment vertical="center"/>
    </xf>
    <xf numFmtId="0" fontId="5" fillId="16" borderId="0">
      <alignment vertical="center"/>
    </xf>
    <xf numFmtId="0" fontId="5" fillId="17" borderId="0">
      <alignment vertical="center"/>
    </xf>
    <xf numFmtId="0" fontId="5" fillId="18" borderId="0">
      <alignment vertical="center"/>
    </xf>
    <xf numFmtId="0" fontId="5" fillId="13" borderId="0">
      <alignment vertical="center"/>
    </xf>
    <xf numFmtId="0" fontId="5" fillId="14" borderId="0">
      <alignment vertical="center"/>
    </xf>
    <xf numFmtId="0" fontId="5" fillId="19" borderId="0">
      <alignment vertical="center"/>
    </xf>
    <xf numFmtId="0" fontId="6" fillId="0" borderId="0">
      <alignment vertical="center"/>
    </xf>
    <xf numFmtId="0" fontId="7" fillId="20" borderId="1">
      <alignment vertical="center"/>
    </xf>
    <xf numFmtId="0" fontId="8" fillId="3" borderId="0">
      <alignment vertical="center"/>
    </xf>
    <xf numFmtId="0" fontId="21" fillId="21" borderId="2">
      <alignment vertical="center"/>
    </xf>
    <xf numFmtId="0" fontId="9" fillId="22" borderId="0">
      <alignment vertical="center"/>
    </xf>
    <xf numFmtId="0" fontId="10" fillId="0" borderId="0">
      <alignment vertical="center"/>
    </xf>
    <xf numFmtId="0" fontId="11" fillId="23" borderId="3">
      <alignment vertical="center"/>
    </xf>
    <xf numFmtId="41" fontId="21" fillId="0" borderId="0">
      <alignment vertical="center"/>
    </xf>
    <xf numFmtId="0" fontId="12" fillId="0" borderId="4">
      <alignment vertical="center"/>
    </xf>
    <xf numFmtId="0" fontId="13" fillId="0" borderId="5">
      <alignment vertical="center"/>
    </xf>
    <xf numFmtId="0" fontId="14" fillId="7" borderId="1">
      <alignment vertical="center"/>
    </xf>
    <xf numFmtId="0" fontId="15" fillId="0" borderId="0">
      <alignment vertical="center"/>
    </xf>
    <xf numFmtId="0" fontId="16" fillId="0" borderId="6">
      <alignment vertical="center"/>
    </xf>
    <xf numFmtId="0" fontId="17" fillId="0" borderId="7">
      <alignment vertical="center"/>
    </xf>
    <xf numFmtId="0" fontId="18" fillId="0" borderId="8">
      <alignment vertical="center"/>
    </xf>
    <xf numFmtId="0" fontId="18" fillId="0" borderId="0">
      <alignment vertical="center"/>
    </xf>
    <xf numFmtId="0" fontId="19" fillId="4" borderId="0">
      <alignment vertical="center"/>
    </xf>
    <xf numFmtId="0" fontId="20" fillId="20" borderId="9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4" fillId="0" borderId="0" xfId="43" applyFont="1">
      <alignment vertical="center"/>
    </xf>
    <xf numFmtId="0" fontId="24" fillId="0" borderId="0" xfId="43" applyFont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24" fillId="24" borderId="27" xfId="43" applyFont="1" applyFill="1" applyBorder="1" applyAlignment="1">
      <alignment horizontal="center" vertical="center"/>
    </xf>
    <xf numFmtId="0" fontId="24" fillId="24" borderId="10" xfId="43" applyFont="1" applyFill="1" applyBorder="1" applyAlignment="1">
      <alignment horizontal="center" vertical="center"/>
    </xf>
    <xf numFmtId="0" fontId="24" fillId="24" borderId="13" xfId="43" applyFont="1" applyFill="1" applyBorder="1" applyAlignment="1">
      <alignment horizontal="center" vertical="center" wrapText="1"/>
    </xf>
    <xf numFmtId="0" fontId="24" fillId="24" borderId="28" xfId="43" applyFont="1" applyFill="1" applyBorder="1" applyAlignment="1">
      <alignment horizontal="center" vertical="center" wrapText="1"/>
    </xf>
    <xf numFmtId="0" fontId="24" fillId="0" borderId="32" xfId="43" applyFont="1" applyBorder="1" applyAlignment="1">
      <alignment horizontal="center" vertical="center"/>
    </xf>
    <xf numFmtId="176" fontId="24" fillId="0" borderId="33" xfId="43" applyNumberFormat="1" applyFont="1" applyBorder="1">
      <alignment vertical="center"/>
    </xf>
    <xf numFmtId="41" fontId="24" fillId="0" borderId="33" xfId="43" applyNumberFormat="1" applyFont="1" applyBorder="1">
      <alignment vertical="center"/>
    </xf>
    <xf numFmtId="9" fontId="24" fillId="0" borderId="34" xfId="43" applyNumberFormat="1" applyFont="1" applyBorder="1" applyAlignment="1">
      <alignment horizontal="center" vertical="center"/>
    </xf>
    <xf numFmtId="177" fontId="24" fillId="0" borderId="33" xfId="43" applyNumberFormat="1" applyFont="1" applyBorder="1">
      <alignment vertical="center"/>
    </xf>
    <xf numFmtId="0" fontId="24" fillId="0" borderId="14" xfId="43" applyFont="1" applyBorder="1" applyAlignment="1">
      <alignment horizontal="center" vertical="center"/>
    </xf>
    <xf numFmtId="176" fontId="24" fillId="0" borderId="15" xfId="43" applyNumberFormat="1" applyFont="1" applyBorder="1">
      <alignment vertical="center"/>
    </xf>
    <xf numFmtId="41" fontId="24" fillId="0" borderId="15" xfId="43" applyNumberFormat="1" applyFont="1" applyBorder="1">
      <alignment vertical="center"/>
    </xf>
    <xf numFmtId="9" fontId="24" fillId="0" borderId="20" xfId="43" applyNumberFormat="1" applyFont="1" applyBorder="1" applyAlignment="1">
      <alignment horizontal="center" vertical="center"/>
    </xf>
    <xf numFmtId="177" fontId="24" fillId="0" borderId="15" xfId="43" applyNumberFormat="1" applyFont="1" applyBorder="1">
      <alignment vertical="center"/>
    </xf>
    <xf numFmtId="9" fontId="24" fillId="0" borderId="16" xfId="43" applyNumberFormat="1" applyFont="1" applyBorder="1" applyAlignment="1">
      <alignment horizontal="center" vertical="center"/>
    </xf>
    <xf numFmtId="41" fontId="24" fillId="0" borderId="12" xfId="43" applyNumberFormat="1" applyFont="1" applyBorder="1">
      <alignment vertical="center"/>
    </xf>
    <xf numFmtId="9" fontId="24" fillId="0" borderId="30" xfId="43" applyNumberFormat="1" applyFont="1" applyBorder="1" applyAlignment="1">
      <alignment horizontal="center" vertical="center"/>
    </xf>
    <xf numFmtId="0" fontId="24" fillId="0" borderId="19" xfId="43" applyFont="1" applyBorder="1" applyAlignment="1">
      <alignment horizontal="center" vertical="center" wrapText="1"/>
    </xf>
    <xf numFmtId="0" fontId="29" fillId="0" borderId="17" xfId="43" applyFont="1" applyBorder="1" applyAlignment="1">
      <alignment horizontal="center" vertical="center"/>
    </xf>
    <xf numFmtId="176" fontId="29" fillId="0" borderId="21" xfId="43" applyNumberFormat="1" applyFont="1" applyBorder="1">
      <alignment vertical="center"/>
    </xf>
    <xf numFmtId="41" fontId="29" fillId="0" borderId="21" xfId="43" applyNumberFormat="1" applyFont="1" applyBorder="1">
      <alignment vertical="center"/>
    </xf>
    <xf numFmtId="9" fontId="29" fillId="0" borderId="23" xfId="43" applyNumberFormat="1" applyFont="1" applyBorder="1" applyAlignment="1">
      <alignment horizontal="center" vertical="center"/>
    </xf>
    <xf numFmtId="41" fontId="29" fillId="0" borderId="17" xfId="43" applyNumberFormat="1" applyFont="1" applyBorder="1" applyAlignment="1">
      <alignment horizontal="center" vertical="center"/>
    </xf>
    <xf numFmtId="177" fontId="29" fillId="0" borderId="21" xfId="43" applyNumberFormat="1" applyFont="1" applyBorder="1">
      <alignment vertical="center"/>
    </xf>
    <xf numFmtId="9" fontId="29" fillId="0" borderId="22" xfId="43" applyNumberFormat="1" applyFont="1" applyBorder="1" applyAlignment="1">
      <alignment horizontal="center" vertical="center"/>
    </xf>
    <xf numFmtId="0" fontId="26" fillId="0" borderId="0" xfId="0" applyFont="1" applyAlignment="1"/>
    <xf numFmtId="0" fontId="24" fillId="0" borderId="0" xfId="43" applyFont="1" applyAlignment="1"/>
    <xf numFmtId="0" fontId="24" fillId="0" borderId="0" xfId="43" applyFont="1" applyAlignment="1">
      <alignment horizontal="center"/>
    </xf>
    <xf numFmtId="0" fontId="24" fillId="0" borderId="14" xfId="43" applyFont="1" applyBorder="1" applyAlignment="1">
      <alignment horizontal="center" vertical="center" wrapText="1"/>
    </xf>
    <xf numFmtId="9" fontId="24" fillId="0" borderId="35" xfId="43" applyNumberFormat="1" applyFont="1" applyBorder="1" applyAlignment="1">
      <alignment horizontal="center" vertical="center"/>
    </xf>
    <xf numFmtId="41" fontId="24" fillId="0" borderId="11" xfId="43" applyNumberFormat="1" applyFont="1" applyBorder="1" applyAlignment="1">
      <alignment horizontal="center" vertical="center"/>
    </xf>
    <xf numFmtId="9" fontId="24" fillId="0" borderId="29" xfId="43" applyNumberFormat="1" applyFont="1" applyBorder="1" applyAlignment="1">
      <alignment horizontal="center" vertical="center"/>
    </xf>
    <xf numFmtId="0" fontId="24" fillId="0" borderId="37" xfId="43" applyFont="1" applyBorder="1" applyAlignment="1">
      <alignment horizontal="center" vertical="center"/>
    </xf>
    <xf numFmtId="41" fontId="31" fillId="0" borderId="15" xfId="43" applyNumberFormat="1" applyFont="1" applyBorder="1">
      <alignment vertical="center"/>
    </xf>
    <xf numFmtId="41" fontId="24" fillId="0" borderId="0" xfId="43" applyNumberFormat="1" applyFont="1" applyAlignment="1"/>
    <xf numFmtId="0" fontId="25" fillId="0" borderId="19" xfId="43" applyFont="1" applyBorder="1" applyAlignment="1">
      <alignment horizontal="center" vertical="center" wrapText="1"/>
    </xf>
    <xf numFmtId="41" fontId="24" fillId="0" borderId="0" xfId="43" applyNumberFormat="1" applyFont="1">
      <alignment vertical="center"/>
    </xf>
    <xf numFmtId="0" fontId="28" fillId="0" borderId="0" xfId="43" applyFont="1" applyAlignment="1">
      <alignment horizontal="center" vertical="center"/>
    </xf>
    <xf numFmtId="0" fontId="24" fillId="0" borderId="0" xfId="43" applyFont="1" applyAlignment="1">
      <alignment horizontal="right"/>
    </xf>
    <xf numFmtId="0" fontId="24" fillId="24" borderId="24" xfId="43" applyFont="1" applyFill="1" applyBorder="1" applyAlignment="1">
      <alignment horizontal="center" vertical="center"/>
    </xf>
    <xf numFmtId="0" fontId="24" fillId="24" borderId="25" xfId="43" applyFont="1" applyFill="1" applyBorder="1" applyAlignment="1">
      <alignment horizontal="center" vertical="center"/>
    </xf>
    <xf numFmtId="0" fontId="24" fillId="24" borderId="26" xfId="43" applyFont="1" applyFill="1" applyBorder="1" applyAlignment="1">
      <alignment horizontal="center" vertical="center"/>
    </xf>
    <xf numFmtId="0" fontId="24" fillId="0" borderId="38" xfId="43" applyFont="1" applyBorder="1" applyAlignment="1">
      <alignment horizontal="center" vertical="center" wrapText="1"/>
    </xf>
    <xf numFmtId="41" fontId="24" fillId="0" borderId="18" xfId="43" applyNumberFormat="1" applyFont="1" applyBorder="1">
      <alignment vertical="center"/>
    </xf>
    <xf numFmtId="41" fontId="24" fillId="0" borderId="36" xfId="43" applyNumberFormat="1" applyFont="1" applyBorder="1">
      <alignment vertical="center"/>
    </xf>
    <xf numFmtId="9" fontId="24" fillId="0" borderId="31" xfId="43" applyNumberFormat="1" applyFont="1" applyBorder="1" applyAlignment="1">
      <alignment horizontal="center" vertical="center"/>
    </xf>
    <xf numFmtId="0" fontId="24" fillId="0" borderId="39" xfId="43" applyFont="1" applyBorder="1" applyAlignment="1">
      <alignment horizontal="center" vertical="center" wrapText="1"/>
    </xf>
    <xf numFmtId="41" fontId="24" fillId="0" borderId="42" xfId="43" applyNumberFormat="1" applyFont="1" applyBorder="1">
      <alignment vertical="center"/>
    </xf>
    <xf numFmtId="41" fontId="24" fillId="0" borderId="40" xfId="43" applyNumberFormat="1" applyFont="1" applyBorder="1">
      <alignment vertical="center"/>
    </xf>
    <xf numFmtId="9" fontId="24" fillId="0" borderId="41" xfId="43" applyNumberFormat="1" applyFont="1" applyBorder="1" applyAlignment="1">
      <alignment horizontal="center" vertical="center"/>
    </xf>
    <xf numFmtId="0" fontId="32" fillId="0" borderId="43" xfId="43" applyFont="1" applyBorder="1" applyAlignment="1">
      <alignment horizontal="center" vertical="center"/>
    </xf>
    <xf numFmtId="0" fontId="32" fillId="0" borderId="43" xfId="43" applyFont="1" applyBorder="1" applyAlignment="1">
      <alignment horizontal="center" vertical="center"/>
    </xf>
    <xf numFmtId="41" fontId="33" fillId="0" borderId="43" xfId="32" applyFont="1" applyBorder="1">
      <alignment vertical="center"/>
    </xf>
  </cellXfs>
  <cellStyles count="49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" xfId="32" builtinId="6"/>
    <cellStyle name="쉼표 [0] 2" xfId="46"/>
    <cellStyle name="쉼표 [0] 3" xfId="48"/>
    <cellStyle name="연결된 셀" xfId="33"/>
    <cellStyle name="요약" xfId="34"/>
    <cellStyle name="입력" xfId="35"/>
    <cellStyle name="제목" xfId="36"/>
    <cellStyle name="제목 1" xfId="37"/>
    <cellStyle name="제목 2" xfId="38"/>
    <cellStyle name="제목 3" xfId="39"/>
    <cellStyle name="제목 4" xfId="40"/>
    <cellStyle name="좋음" xfId="41"/>
    <cellStyle name="출력" xfId="42"/>
    <cellStyle name="표준" xfId="0" builtinId="0"/>
    <cellStyle name="표준 2" xfId="43"/>
    <cellStyle name="표준 3" xfId="44"/>
    <cellStyle name="표준 4" xfId="45"/>
    <cellStyle name="표준 5" xfId="47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3"/>
  <sheetViews>
    <sheetView tabSelected="1" zoomScale="90" zoomScaleNormal="90" workbookViewId="0">
      <selection activeCell="B2" sqref="B2:K2"/>
    </sheetView>
  </sheetViews>
  <sheetFormatPr defaultRowHeight="16.5" x14ac:dyDescent="0.15"/>
  <cols>
    <col min="1" max="1" width="8.88671875" style="1"/>
    <col min="2" max="2" width="11.77734375" style="1" customWidth="1"/>
    <col min="3" max="4" width="12.77734375" style="1" customWidth="1"/>
    <col min="5" max="5" width="12.44140625" style="1" customWidth="1"/>
    <col min="6" max="6" width="8.88671875" style="2" customWidth="1"/>
    <col min="7" max="7" width="11.77734375" style="1" customWidth="1"/>
    <col min="8" max="9" width="12.77734375" style="1" customWidth="1"/>
    <col min="10" max="10" width="13.77734375" style="1" bestFit="1" customWidth="1"/>
    <col min="11" max="12" width="8.88671875" style="1" customWidth="1"/>
    <col min="13" max="14" width="8.88671875" style="1"/>
    <col min="15" max="15" width="9.88671875" style="1" bestFit="1" customWidth="1"/>
    <col min="16" max="16384" width="8.88671875" style="1"/>
  </cols>
  <sheetData>
    <row r="2" spans="2:15" ht="39.950000000000003" customHeight="1" x14ac:dyDescent="0.15">
      <c r="B2" s="41" t="s">
        <v>13</v>
      </c>
      <c r="C2" s="41"/>
      <c r="D2" s="41"/>
      <c r="E2" s="41"/>
      <c r="F2" s="41"/>
      <c r="G2" s="41"/>
      <c r="H2" s="41"/>
      <c r="I2" s="41"/>
      <c r="J2" s="41"/>
      <c r="K2" s="41"/>
    </row>
    <row r="3" spans="2:15" ht="30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5" s="30" customFormat="1" ht="30" customHeight="1" thickBot="1" x14ac:dyDescent="0.35">
      <c r="B4" s="29" t="s">
        <v>24</v>
      </c>
      <c r="F4" s="31"/>
      <c r="H4" s="38"/>
      <c r="J4" s="42" t="s">
        <v>21</v>
      </c>
      <c r="K4" s="42"/>
    </row>
    <row r="5" spans="2:15" ht="30" customHeight="1" x14ac:dyDescent="0.15">
      <c r="B5" s="43" t="s">
        <v>10</v>
      </c>
      <c r="C5" s="44"/>
      <c r="D5" s="44"/>
      <c r="E5" s="44"/>
      <c r="F5" s="44"/>
      <c r="G5" s="43" t="s">
        <v>11</v>
      </c>
      <c r="H5" s="44"/>
      <c r="I5" s="44"/>
      <c r="J5" s="44"/>
      <c r="K5" s="45"/>
    </row>
    <row r="6" spans="2:15" ht="30" customHeight="1" x14ac:dyDescent="0.15">
      <c r="B6" s="4" t="s">
        <v>5</v>
      </c>
      <c r="C6" s="5" t="s">
        <v>1</v>
      </c>
      <c r="D6" s="5" t="s">
        <v>2</v>
      </c>
      <c r="E6" s="5" t="s">
        <v>0</v>
      </c>
      <c r="F6" s="6" t="s">
        <v>12</v>
      </c>
      <c r="G6" s="4" t="s">
        <v>6</v>
      </c>
      <c r="H6" s="5" t="s">
        <v>3</v>
      </c>
      <c r="I6" s="5" t="s">
        <v>4</v>
      </c>
      <c r="J6" s="5" t="s">
        <v>0</v>
      </c>
      <c r="K6" s="7" t="s">
        <v>12</v>
      </c>
    </row>
    <row r="7" spans="2:15" ht="30" customHeight="1" x14ac:dyDescent="0.15">
      <c r="B7" s="36" t="s">
        <v>8</v>
      </c>
      <c r="C7" s="34">
        <v>1122268000</v>
      </c>
      <c r="D7" s="34">
        <v>1122268000</v>
      </c>
      <c r="E7" s="34">
        <f>SUM(C7,-D7)</f>
        <v>0</v>
      </c>
      <c r="F7" s="35">
        <f>D7/C7</f>
        <v>1</v>
      </c>
      <c r="G7" s="8" t="s">
        <v>16</v>
      </c>
      <c r="H7" s="34">
        <f>C7</f>
        <v>1122268000</v>
      </c>
      <c r="I7" s="12">
        <v>1015184728</v>
      </c>
      <c r="J7" s="34">
        <f>H7-I7</f>
        <v>107083272</v>
      </c>
      <c r="K7" s="35">
        <f>I7/H7</f>
        <v>0.90458315482576357</v>
      </c>
      <c r="L7" s="40"/>
      <c r="M7" s="54" t="s">
        <v>26</v>
      </c>
      <c r="N7" s="54"/>
      <c r="O7" s="54"/>
    </row>
    <row r="8" spans="2:15" ht="30" customHeight="1" x14ac:dyDescent="0.15">
      <c r="B8" s="8" t="s">
        <v>18</v>
      </c>
      <c r="C8" s="9">
        <v>102000000</v>
      </c>
      <c r="D8" s="9">
        <v>102000000</v>
      </c>
      <c r="E8" s="10">
        <f t="shared" ref="E8:E16" si="0">SUM(C8,-D8)</f>
        <v>0</v>
      </c>
      <c r="F8" s="11">
        <f>D8/C8</f>
        <v>1</v>
      </c>
      <c r="G8" s="8" t="s">
        <v>19</v>
      </c>
      <c r="H8" s="9">
        <f>C8</f>
        <v>102000000</v>
      </c>
      <c r="I8" s="12">
        <v>102000000</v>
      </c>
      <c r="J8" s="10">
        <f t="shared" ref="J8:J13" si="1">SUM(H8,-I8)</f>
        <v>0</v>
      </c>
      <c r="K8" s="33">
        <f>I8/H8</f>
        <v>1</v>
      </c>
      <c r="M8" s="54" t="s">
        <v>27</v>
      </c>
      <c r="N8" s="55" t="s">
        <v>28</v>
      </c>
      <c r="O8" s="56">
        <f>55054+92998</f>
        <v>148052</v>
      </c>
    </row>
    <row r="9" spans="2:15" ht="30" customHeight="1" x14ac:dyDescent="0.15">
      <c r="B9" s="13" t="s">
        <v>9</v>
      </c>
      <c r="C9" s="14">
        <v>3000000</v>
      </c>
      <c r="D9" s="14">
        <v>3000000</v>
      </c>
      <c r="E9" s="15">
        <f t="shared" si="0"/>
        <v>0</v>
      </c>
      <c r="F9" s="16">
        <f>D9/C9</f>
        <v>1</v>
      </c>
      <c r="G9" s="13" t="s">
        <v>17</v>
      </c>
      <c r="H9" s="14">
        <v>3000000</v>
      </c>
      <c r="I9" s="17">
        <f>3086382-I16</f>
        <v>3086382</v>
      </c>
      <c r="J9" s="15">
        <f t="shared" si="1"/>
        <v>-86382</v>
      </c>
      <c r="K9" s="18">
        <f>I9/H9</f>
        <v>1.028794</v>
      </c>
      <c r="M9" s="54"/>
      <c r="N9" s="55" t="s">
        <v>29</v>
      </c>
      <c r="O9" s="56">
        <f>3057+1555</f>
        <v>4612</v>
      </c>
    </row>
    <row r="10" spans="2:15" ht="30" customHeight="1" x14ac:dyDescent="0.15">
      <c r="B10" s="32" t="s">
        <v>20</v>
      </c>
      <c r="C10" s="15">
        <v>0</v>
      </c>
      <c r="D10" s="15">
        <v>0</v>
      </c>
      <c r="E10" s="15">
        <f t="shared" si="0"/>
        <v>0</v>
      </c>
      <c r="F10" s="16"/>
      <c r="G10" s="32" t="s">
        <v>34</v>
      </c>
      <c r="H10" s="15">
        <v>0</v>
      </c>
      <c r="I10" s="15">
        <f>1357+1060</f>
        <v>2417</v>
      </c>
      <c r="J10" s="15">
        <f t="shared" ref="J10:J13" si="2">SUM(H10,-I10)</f>
        <v>-2417</v>
      </c>
      <c r="K10" s="18"/>
      <c r="M10" s="54"/>
      <c r="N10" s="55" t="s">
        <v>30</v>
      </c>
      <c r="O10" s="56">
        <f>4123+3572</f>
        <v>7695</v>
      </c>
    </row>
    <row r="11" spans="2:15" ht="30" customHeight="1" x14ac:dyDescent="0.15">
      <c r="B11" s="32" t="s">
        <v>14</v>
      </c>
      <c r="C11" s="15">
        <v>0</v>
      </c>
      <c r="D11" s="14">
        <f>SUM(O8,O9,O10)</f>
        <v>160359</v>
      </c>
      <c r="E11" s="15">
        <f t="shared" si="0"/>
        <v>-160359</v>
      </c>
      <c r="F11" s="16"/>
      <c r="G11" s="32" t="s">
        <v>33</v>
      </c>
      <c r="H11" s="15">
        <v>0</v>
      </c>
      <c r="I11" s="37">
        <v>0</v>
      </c>
      <c r="J11" s="15">
        <f t="shared" si="2"/>
        <v>0</v>
      </c>
      <c r="K11" s="18"/>
      <c r="M11" s="55" t="s">
        <v>31</v>
      </c>
      <c r="N11" s="55" t="s">
        <v>31</v>
      </c>
      <c r="O11" s="56">
        <f>550+807</f>
        <v>1357</v>
      </c>
    </row>
    <row r="12" spans="2:15" ht="30" customHeight="1" x14ac:dyDescent="0.15">
      <c r="B12" s="32" t="s">
        <v>15</v>
      </c>
      <c r="C12" s="15">
        <v>0</v>
      </c>
      <c r="D12" s="14">
        <f>O11</f>
        <v>1357</v>
      </c>
      <c r="E12" s="15">
        <f t="shared" si="0"/>
        <v>-1357</v>
      </c>
      <c r="F12" s="16"/>
      <c r="G12" s="39" t="s">
        <v>32</v>
      </c>
      <c r="H12" s="15">
        <v>0</v>
      </c>
      <c r="I12" s="19">
        <v>2210000</v>
      </c>
      <c r="J12" s="19">
        <f>SUM(H12,-I12)</f>
        <v>-2210000</v>
      </c>
      <c r="K12" s="18">
        <v>1</v>
      </c>
    </row>
    <row r="13" spans="2:15" ht="30" customHeight="1" x14ac:dyDescent="0.15">
      <c r="B13" s="32" t="s">
        <v>22</v>
      </c>
      <c r="C13" s="15">
        <v>0</v>
      </c>
      <c r="D13" s="15">
        <f>30000+113131+875+136610+48895</f>
        <v>329511</v>
      </c>
      <c r="E13" s="15">
        <f t="shared" si="0"/>
        <v>-329511</v>
      </c>
      <c r="F13" s="16"/>
      <c r="G13" s="46" t="s">
        <v>25</v>
      </c>
      <c r="H13" s="47">
        <v>1890233</v>
      </c>
      <c r="I13" s="48">
        <v>1890233</v>
      </c>
      <c r="J13" s="48">
        <v>0</v>
      </c>
      <c r="K13" s="49">
        <v>1</v>
      </c>
      <c r="O13" s="40"/>
    </row>
    <row r="14" spans="2:15" ht="30" customHeight="1" x14ac:dyDescent="0.15">
      <c r="B14" s="21" t="s">
        <v>23</v>
      </c>
      <c r="C14" s="19">
        <v>0</v>
      </c>
      <c r="D14" s="19">
        <v>1060</v>
      </c>
      <c r="E14" s="19">
        <f>SUM(C14,-D14)</f>
        <v>-1060</v>
      </c>
      <c r="F14" s="16"/>
      <c r="G14" s="39"/>
      <c r="H14" s="10"/>
      <c r="I14" s="19"/>
      <c r="J14" s="19"/>
      <c r="K14" s="20"/>
    </row>
    <row r="15" spans="2:15" ht="30" customHeight="1" x14ac:dyDescent="0.15">
      <c r="B15" s="39" t="s">
        <v>32</v>
      </c>
      <c r="C15" s="19">
        <v>0</v>
      </c>
      <c r="D15" s="19">
        <v>0</v>
      </c>
      <c r="E15" s="19">
        <f>SUM(C15,-D15)</f>
        <v>0</v>
      </c>
      <c r="F15" s="16"/>
      <c r="G15" s="21"/>
      <c r="H15" s="51"/>
      <c r="I15" s="19"/>
      <c r="J15" s="19"/>
      <c r="K15" s="20"/>
    </row>
    <row r="16" spans="2:15" ht="30" customHeight="1" thickBot="1" x14ac:dyDescent="0.2">
      <c r="B16" s="21" t="s">
        <v>25</v>
      </c>
      <c r="C16" s="19">
        <v>1890233</v>
      </c>
      <c r="D16" s="19">
        <v>1890233</v>
      </c>
      <c r="E16" s="19">
        <f t="shared" si="0"/>
        <v>0</v>
      </c>
      <c r="F16" s="16"/>
      <c r="G16" s="50"/>
      <c r="H16" s="52"/>
      <c r="I16" s="52"/>
      <c r="J16" s="52"/>
      <c r="K16" s="53"/>
    </row>
    <row r="17" spans="2:11" ht="30" customHeight="1" thickTop="1" thickBot="1" x14ac:dyDescent="0.2">
      <c r="B17" s="22" t="s">
        <v>7</v>
      </c>
      <c r="C17" s="23">
        <f>SUM(C7:C16)</f>
        <v>1229158233</v>
      </c>
      <c r="D17" s="23">
        <f>SUM(D7:D16)</f>
        <v>1229650520</v>
      </c>
      <c r="E17" s="24">
        <f>SUM(E7:E16)</f>
        <v>-492287</v>
      </c>
      <c r="F17" s="25"/>
      <c r="G17" s="26" t="s">
        <v>7</v>
      </c>
      <c r="H17" s="27">
        <f>SUM(H7:H16)</f>
        <v>1229158233</v>
      </c>
      <c r="I17" s="27">
        <f>SUM(I7:I16)</f>
        <v>1124373760</v>
      </c>
      <c r="J17" s="27">
        <f>SUM(H17,-I17)</f>
        <v>104784473</v>
      </c>
      <c r="K17" s="28"/>
    </row>
    <row r="18" spans="2:11" ht="24" customHeight="1" x14ac:dyDescent="0.15"/>
    <row r="19" spans="2:11" x14ac:dyDescent="0.15">
      <c r="F19" s="1"/>
    </row>
    <row r="20" spans="2:11" x14ac:dyDescent="0.15">
      <c r="F20" s="1"/>
      <c r="J20" s="40"/>
    </row>
    <row r="21" spans="2:11" x14ac:dyDescent="0.15">
      <c r="F21" s="1"/>
    </row>
    <row r="22" spans="2:11" x14ac:dyDescent="0.15">
      <c r="F22" s="1"/>
    </row>
    <row r="23" spans="2:11" x14ac:dyDescent="0.15">
      <c r="F23" s="1"/>
    </row>
    <row r="24" spans="2:11" x14ac:dyDescent="0.15">
      <c r="F24" s="1"/>
    </row>
    <row r="25" spans="2:11" x14ac:dyDescent="0.15">
      <c r="F25" s="1"/>
    </row>
    <row r="26" spans="2:11" x14ac:dyDescent="0.15">
      <c r="F26" s="1"/>
    </row>
    <row r="27" spans="2:11" x14ac:dyDescent="0.15">
      <c r="F27" s="1"/>
    </row>
    <row r="28" spans="2:11" x14ac:dyDescent="0.15">
      <c r="F28" s="1"/>
    </row>
    <row r="29" spans="2:11" x14ac:dyDescent="0.15">
      <c r="F29" s="1"/>
    </row>
    <row r="30" spans="2:11" x14ac:dyDescent="0.15">
      <c r="F30" s="1"/>
    </row>
    <row r="31" spans="2:11" x14ac:dyDescent="0.15">
      <c r="F31" s="1"/>
    </row>
    <row r="32" spans="2:11" x14ac:dyDescent="0.15">
      <c r="F32" s="1"/>
    </row>
    <row r="33" spans="6:6" x14ac:dyDescent="0.15">
      <c r="F33" s="1"/>
    </row>
    <row r="34" spans="6:6" x14ac:dyDescent="0.15">
      <c r="F34" s="1"/>
    </row>
    <row r="35" spans="6:6" x14ac:dyDescent="0.15">
      <c r="F35" s="1"/>
    </row>
    <row r="36" spans="6:6" x14ac:dyDescent="0.15">
      <c r="F36" s="1"/>
    </row>
    <row r="37" spans="6:6" x14ac:dyDescent="0.15">
      <c r="F37" s="1"/>
    </row>
    <row r="38" spans="6:6" x14ac:dyDescent="0.15">
      <c r="F38" s="1"/>
    </row>
    <row r="39" spans="6:6" x14ac:dyDescent="0.15">
      <c r="F39" s="1"/>
    </row>
    <row r="40" spans="6:6" x14ac:dyDescent="0.15">
      <c r="F40" s="1"/>
    </row>
    <row r="41" spans="6:6" x14ac:dyDescent="0.15">
      <c r="F41" s="1"/>
    </row>
    <row r="42" spans="6:6" x14ac:dyDescent="0.15">
      <c r="F42" s="1"/>
    </row>
    <row r="43" spans="6:6" x14ac:dyDescent="0.15">
      <c r="F43" s="1"/>
    </row>
  </sheetData>
  <sheetProtection algorithmName="SHA-512" hashValue="8EzwUfwW0P5ic3JPVbFQCEDBNBmGKxqqVNY0H1Wb8tBmlGV9oFuGAYIWs8A/JGcIgGxvLE9oix+2PBe+x7/PSQ==" saltValue="EiXXJc4A6iX2gphWNFfvBw==" spinCount="100000" sheet="1" objects="1" scenarios="1"/>
  <mergeCells count="6">
    <mergeCell ref="M8:M10"/>
    <mergeCell ref="B2:K2"/>
    <mergeCell ref="J4:K4"/>
    <mergeCell ref="B5:F5"/>
    <mergeCell ref="G5:K5"/>
    <mergeCell ref="M7:O7"/>
  </mergeCells>
  <phoneticPr fontId="22" type="noConversion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세입세출총괄표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나은진</dc:creator>
  <cp:lastModifiedBy>user</cp:lastModifiedBy>
  <cp:revision>1</cp:revision>
  <cp:lastPrinted>2021-01-08T02:12:51Z</cp:lastPrinted>
  <dcterms:created xsi:type="dcterms:W3CDTF">2007-03-08T05:59:47Z</dcterms:created>
  <dcterms:modified xsi:type="dcterms:W3CDTF">2022-03-11T07:11:03Z</dcterms:modified>
</cp:coreProperties>
</file>